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ebrahim khoshfarman\Desktop\"/>
    </mc:Choice>
  </mc:AlternateContent>
  <xr:revisionPtr revIDLastSave="0" documentId="8_{AB3F4650-FF88-4F88-9A21-D700BBBCA74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حقوق اردیبهشت ماه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3" l="1"/>
  <c r="H20" i="3"/>
  <c r="H9" i="3"/>
  <c r="H10" i="3"/>
  <c r="H11" i="3"/>
  <c r="H12" i="3"/>
  <c r="H13" i="3"/>
  <c r="H14" i="3"/>
  <c r="H8" i="3"/>
  <c r="H6" i="3"/>
  <c r="H5" i="3"/>
  <c r="F18" i="3"/>
  <c r="G18" i="3"/>
  <c r="C18" i="3"/>
  <c r="E21" i="3"/>
  <c r="D15" i="3"/>
  <c r="H15" i="3" s="1"/>
  <c r="E15" i="3"/>
  <c r="E16" i="3" s="1"/>
  <c r="F15" i="3"/>
  <c r="G15" i="3"/>
  <c r="C15" i="3"/>
  <c r="D7" i="3"/>
  <c r="F7" i="3"/>
  <c r="F17" i="3" s="1"/>
  <c r="F21" i="3" s="1"/>
  <c r="G7" i="3"/>
  <c r="G16" i="3" s="1"/>
  <c r="C7" i="3"/>
  <c r="C17" i="3" s="1"/>
  <c r="C21" i="3" s="1"/>
  <c r="D16" i="3" l="1"/>
  <c r="H16" i="3" s="1"/>
  <c r="D18" i="3"/>
  <c r="H18" i="3" s="1"/>
  <c r="H7" i="3"/>
  <c r="C16" i="3"/>
  <c r="C22" i="3" s="1"/>
  <c r="G17" i="3"/>
  <c r="G21" i="3" s="1"/>
  <c r="G22" i="3" s="1"/>
  <c r="D17" i="3"/>
  <c r="E22" i="3"/>
  <c r="F16" i="3"/>
  <c r="F22" i="3" s="1"/>
  <c r="D21" i="3" l="1"/>
  <c r="H17" i="3"/>
  <c r="D22" i="3" l="1"/>
  <c r="H22" i="3" s="1"/>
  <c r="H21" i="3"/>
</calcChain>
</file>

<file path=xl/sharedStrings.xml><?xml version="1.0" encoding="utf-8"?>
<sst xmlns="http://schemas.openxmlformats.org/spreadsheetml/2006/main" count="42" uniqueCount="41">
  <si>
    <t>ردیف</t>
  </si>
  <si>
    <t>کسورات</t>
  </si>
  <si>
    <t>مزایا</t>
  </si>
  <si>
    <t>کسورات حقوق</t>
  </si>
  <si>
    <t xml:space="preserve">فوق العاده شغل </t>
  </si>
  <si>
    <t xml:space="preserve">فوق العاده پست سازمانی </t>
  </si>
  <si>
    <t xml:space="preserve">پایه سنوات </t>
  </si>
  <si>
    <t xml:space="preserve">مالیات حقوق </t>
  </si>
  <si>
    <t xml:space="preserve">شرح </t>
  </si>
  <si>
    <t xml:space="preserve">تاریخ شروع به کار </t>
  </si>
  <si>
    <t>تاریخ ترک کار</t>
  </si>
  <si>
    <t xml:space="preserve">روزهای کار کرد </t>
  </si>
  <si>
    <t xml:space="preserve">حقوق روزانه </t>
  </si>
  <si>
    <t xml:space="preserve">حقوق ماهیانه </t>
  </si>
  <si>
    <t>حقوق</t>
  </si>
  <si>
    <t xml:space="preserve">حق مسکن </t>
  </si>
  <si>
    <t xml:space="preserve">حق خوار وبار </t>
  </si>
  <si>
    <t xml:space="preserve">حق اولاد </t>
  </si>
  <si>
    <t xml:space="preserve">حق ماموریت </t>
  </si>
  <si>
    <t>جمع مزایا</t>
  </si>
  <si>
    <t xml:space="preserve">جمع کسورات </t>
  </si>
  <si>
    <t xml:space="preserve"> حقوق ناخالص</t>
  </si>
  <si>
    <t>حقوق خالص</t>
  </si>
  <si>
    <t>مشخصات</t>
  </si>
  <si>
    <t>1400/03/01</t>
  </si>
  <si>
    <t>1400/04/01</t>
  </si>
  <si>
    <t>1401/12/29</t>
  </si>
  <si>
    <t>1401/07/01</t>
  </si>
  <si>
    <t>شماره حساب</t>
  </si>
  <si>
    <t>بیمه سهم کارمند 7%</t>
  </si>
  <si>
    <t>بیمه سهم کارفرما 23%</t>
  </si>
  <si>
    <t>:امضاء مدیر مالی</t>
  </si>
  <si>
    <t>:امضاء مدیر عامل</t>
  </si>
  <si>
    <t xml:space="preserve">جمع </t>
  </si>
  <si>
    <t>1402/02/01</t>
  </si>
  <si>
    <t>کارمند یک</t>
  </si>
  <si>
    <t>کارمند دو</t>
  </si>
  <si>
    <t>کارمند سه</t>
  </si>
  <si>
    <t>کارمند چهار</t>
  </si>
  <si>
    <t>کارمند پنج</t>
  </si>
  <si>
    <t>لیست حقوق و دستمزد برای اردیبهشت ماه سال 1404 برای شرکت خصوصی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</si>
</sst>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-_ ;_ * #,##0.00\-_ ;_ * &quot;-&quot;??_-_ ;_ @_ "/>
    <numFmt numFmtId="165" formatCode="_ * #,##0_-_ ;_ * #,##0\-_ ;_ * &quot;-&quot;??_-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16"/>
      <color theme="1"/>
      <name val="B Nazanin"/>
      <charset val="178"/>
    </font>
    <font>
      <b/>
      <sz val="12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65" fontId="5" fillId="0" borderId="3" xfId="1" applyNumberFormat="1" applyFont="1" applyFill="1" applyBorder="1" applyAlignment="1">
      <alignment horizontal="center" vertical="center"/>
    </xf>
    <xf numFmtId="165" fontId="2" fillId="4" borderId="4" xfId="1" applyNumberFormat="1" applyFont="1" applyFill="1" applyBorder="1" applyAlignment="1">
      <alignment horizontal="center" vertical="center"/>
    </xf>
    <xf numFmtId="165" fontId="2" fillId="4" borderId="5" xfId="1" applyNumberFormat="1" applyFont="1" applyFill="1" applyBorder="1" applyAlignment="1">
      <alignment horizontal="center" vertical="center"/>
    </xf>
    <xf numFmtId="165" fontId="2" fillId="5" borderId="4" xfId="1" applyNumberFormat="1" applyFont="1" applyFill="1" applyBorder="1" applyAlignment="1">
      <alignment horizontal="center" vertical="center"/>
    </xf>
    <xf numFmtId="165" fontId="2" fillId="5" borderId="6" xfId="1" applyNumberFormat="1" applyFont="1" applyFill="1" applyBorder="1" applyAlignment="1">
      <alignment horizontal="center" vertical="center"/>
    </xf>
    <xf numFmtId="165" fontId="2" fillId="5" borderId="5" xfId="1" applyNumberFormat="1" applyFont="1" applyFill="1" applyBorder="1" applyAlignment="1">
      <alignment horizontal="center" vertical="center"/>
    </xf>
    <xf numFmtId="165" fontId="2" fillId="6" borderId="4" xfId="1" applyNumberFormat="1" applyFont="1" applyFill="1" applyBorder="1" applyAlignment="1">
      <alignment horizontal="center" vertical="center"/>
    </xf>
    <xf numFmtId="165" fontId="2" fillId="6" borderId="6" xfId="1" applyNumberFormat="1" applyFont="1" applyFill="1" applyBorder="1" applyAlignment="1">
      <alignment horizontal="center" vertical="center"/>
    </xf>
    <xf numFmtId="165" fontId="2" fillId="6" borderId="5" xfId="1" applyNumberFormat="1" applyFont="1" applyFill="1" applyBorder="1" applyAlignment="1">
      <alignment horizontal="center" vertical="center"/>
    </xf>
    <xf numFmtId="165" fontId="5" fillId="6" borderId="3" xfId="1" applyNumberFormat="1" applyFont="1" applyFill="1" applyBorder="1" applyAlignment="1">
      <alignment horizontal="center" vertical="center"/>
    </xf>
    <xf numFmtId="165" fontId="5" fillId="2" borderId="3" xfId="1" applyNumberFormat="1" applyFont="1" applyFill="1" applyBorder="1" applyAlignment="1">
      <alignment horizontal="center" vertical="center"/>
    </xf>
    <xf numFmtId="165" fontId="2" fillId="3" borderId="4" xfId="1" applyNumberFormat="1" applyFont="1" applyFill="1" applyBorder="1" applyAlignment="1">
      <alignment horizontal="center" vertical="center"/>
    </xf>
    <xf numFmtId="165" fontId="2" fillId="3" borderId="6" xfId="1" applyNumberFormat="1" applyFont="1" applyFill="1" applyBorder="1" applyAlignment="1">
      <alignment horizontal="center" vertical="center"/>
    </xf>
    <xf numFmtId="165" fontId="2" fillId="3" borderId="5" xfId="1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65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65" fontId="5" fillId="5" borderId="4" xfId="1" applyNumberFormat="1" applyFont="1" applyFill="1" applyBorder="1" applyAlignment="1">
      <alignment horizontal="center" vertical="center"/>
    </xf>
    <xf numFmtId="165" fontId="5" fillId="6" borderId="4" xfId="1" applyNumberFormat="1" applyFont="1" applyFill="1" applyBorder="1" applyAlignment="1">
      <alignment horizontal="center" vertical="center"/>
    </xf>
    <xf numFmtId="165" fontId="5" fillId="3" borderId="4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F5583-6698-42A8-848B-A1E7E3243A83}">
  <dimension ref="A1:H31"/>
  <sheetViews>
    <sheetView rightToLeft="1" tabSelected="1" zoomScaleNormal="100" workbookViewId="0">
      <selection activeCell="D22" sqref="D22"/>
    </sheetView>
  </sheetViews>
  <sheetFormatPr defaultColWidth="9" defaultRowHeight="22.5" x14ac:dyDescent="0.25"/>
  <cols>
    <col min="1" max="1" width="9" style="3"/>
    <col min="2" max="2" width="21.140625" style="1" customWidth="1"/>
    <col min="3" max="3" width="18.28515625" style="2" customWidth="1"/>
    <col min="4" max="4" width="15.28515625" style="2" customWidth="1"/>
    <col min="5" max="5" width="15.7109375" style="2" customWidth="1"/>
    <col min="6" max="6" width="16.85546875" style="2" customWidth="1"/>
    <col min="7" max="7" width="15.5703125" style="2" customWidth="1"/>
    <col min="8" max="8" width="18" style="4" customWidth="1"/>
    <col min="9" max="16384" width="9" style="1"/>
  </cols>
  <sheetData>
    <row r="1" spans="1:8" ht="25.5" thickBot="1" x14ac:dyDescent="0.3">
      <c r="A1" s="48" t="s">
        <v>40</v>
      </c>
      <c r="B1" s="49"/>
      <c r="C1" s="49"/>
      <c r="D1" s="49"/>
      <c r="E1" s="49"/>
      <c r="F1" s="49"/>
      <c r="G1" s="49"/>
      <c r="H1" s="49"/>
    </row>
    <row r="2" spans="1:8" s="4" customFormat="1" ht="23.25" thickBot="1" x14ac:dyDescent="0.3">
      <c r="A2" s="5" t="s">
        <v>8</v>
      </c>
      <c r="B2" s="6" t="s">
        <v>0</v>
      </c>
      <c r="C2" s="18" t="s">
        <v>35</v>
      </c>
      <c r="D2" s="18" t="s">
        <v>36</v>
      </c>
      <c r="E2" s="18" t="s">
        <v>37</v>
      </c>
      <c r="F2" s="18" t="s">
        <v>38</v>
      </c>
      <c r="G2" s="18" t="s">
        <v>39</v>
      </c>
      <c r="H2" s="18" t="s">
        <v>33</v>
      </c>
    </row>
    <row r="3" spans="1:8" ht="18.75" x14ac:dyDescent="0.25">
      <c r="A3" s="52" t="s">
        <v>23</v>
      </c>
      <c r="B3" s="7" t="s">
        <v>9</v>
      </c>
      <c r="C3" s="19" t="s">
        <v>24</v>
      </c>
      <c r="D3" s="19" t="s">
        <v>25</v>
      </c>
      <c r="E3" s="19" t="s">
        <v>27</v>
      </c>
      <c r="F3" s="19" t="s">
        <v>27</v>
      </c>
      <c r="G3" s="19" t="s">
        <v>26</v>
      </c>
      <c r="H3" s="35">
        <v>0</v>
      </c>
    </row>
    <row r="4" spans="1:8" ht="19.5" thickBot="1" x14ac:dyDescent="0.3">
      <c r="A4" s="53"/>
      <c r="B4" s="8" t="s">
        <v>10</v>
      </c>
      <c r="C4" s="20">
        <v>0</v>
      </c>
      <c r="D4" s="20" t="s">
        <v>34</v>
      </c>
      <c r="E4" s="20">
        <v>0</v>
      </c>
      <c r="F4" s="20">
        <v>0</v>
      </c>
      <c r="G4" s="20">
        <v>0</v>
      </c>
      <c r="H4" s="36">
        <v>0</v>
      </c>
    </row>
    <row r="5" spans="1:8" ht="19.5" thickBot="1" x14ac:dyDescent="0.3">
      <c r="A5" s="57" t="s">
        <v>14</v>
      </c>
      <c r="B5" s="9" t="s">
        <v>11</v>
      </c>
      <c r="C5" s="21">
        <v>31</v>
      </c>
      <c r="D5" s="21">
        <v>0</v>
      </c>
      <c r="E5" s="21">
        <v>31</v>
      </c>
      <c r="F5" s="21">
        <v>31</v>
      </c>
      <c r="G5" s="21">
        <v>31</v>
      </c>
      <c r="H5" s="37">
        <f>SUM(C5:G5)</f>
        <v>124</v>
      </c>
    </row>
    <row r="6" spans="1:8" ht="19.5" thickBot="1" x14ac:dyDescent="0.3">
      <c r="A6" s="58"/>
      <c r="B6" s="10" t="s">
        <v>12</v>
      </c>
      <c r="C6" s="22">
        <v>4277153</v>
      </c>
      <c r="D6" s="22">
        <v>0</v>
      </c>
      <c r="E6" s="34">
        <v>0</v>
      </c>
      <c r="F6" s="22">
        <v>1769428</v>
      </c>
      <c r="G6" s="22">
        <v>1769428</v>
      </c>
      <c r="H6" s="37">
        <f t="shared" ref="H6:H7" si="0">SUM(C6:G6)</f>
        <v>7816009</v>
      </c>
    </row>
    <row r="7" spans="1:8" ht="19.5" thickBot="1" x14ac:dyDescent="0.3">
      <c r="A7" s="59"/>
      <c r="B7" s="11" t="s">
        <v>13</v>
      </c>
      <c r="C7" s="23">
        <f>C5*C6</f>
        <v>132591743</v>
      </c>
      <c r="D7" s="23">
        <f t="shared" ref="D7:G7" si="1">D5*D6</f>
        <v>0</v>
      </c>
      <c r="E7" s="23">
        <v>30000000</v>
      </c>
      <c r="F7" s="23">
        <f t="shared" si="1"/>
        <v>54852268</v>
      </c>
      <c r="G7" s="23">
        <f t="shared" si="1"/>
        <v>54852268</v>
      </c>
      <c r="H7" s="37">
        <f t="shared" si="0"/>
        <v>272296279</v>
      </c>
    </row>
    <row r="8" spans="1:8" ht="19.5" thickBot="1" x14ac:dyDescent="0.3">
      <c r="A8" s="54" t="s">
        <v>2</v>
      </c>
      <c r="B8" s="12" t="s">
        <v>15</v>
      </c>
      <c r="C8" s="24">
        <v>9000000</v>
      </c>
      <c r="D8" s="24">
        <v>0</v>
      </c>
      <c r="E8" s="24">
        <v>0</v>
      </c>
      <c r="F8" s="24">
        <v>9000000</v>
      </c>
      <c r="G8" s="24">
        <v>9000000</v>
      </c>
      <c r="H8" s="38">
        <f>SUM(C8:G8)</f>
        <v>27000000</v>
      </c>
    </row>
    <row r="9" spans="1:8" ht="19.5" thickBot="1" x14ac:dyDescent="0.3">
      <c r="A9" s="55"/>
      <c r="B9" s="13" t="s">
        <v>16</v>
      </c>
      <c r="C9" s="25">
        <v>11000000</v>
      </c>
      <c r="D9" s="25">
        <v>0</v>
      </c>
      <c r="E9" s="25">
        <v>0</v>
      </c>
      <c r="F9" s="25">
        <v>11000000</v>
      </c>
      <c r="G9" s="25">
        <v>11000000</v>
      </c>
      <c r="H9" s="38">
        <f t="shared" ref="H9:H15" si="2">SUM(C9:G9)</f>
        <v>33000000</v>
      </c>
    </row>
    <row r="10" spans="1:8" ht="19.5" thickBot="1" x14ac:dyDescent="0.3">
      <c r="A10" s="55"/>
      <c r="B10" s="13" t="s">
        <v>6</v>
      </c>
      <c r="C10" s="25">
        <v>2100000</v>
      </c>
      <c r="D10" s="25">
        <v>0</v>
      </c>
      <c r="E10" s="25">
        <v>0</v>
      </c>
      <c r="F10" s="25">
        <v>2100000</v>
      </c>
      <c r="G10" s="25">
        <v>0</v>
      </c>
      <c r="H10" s="38">
        <f t="shared" si="2"/>
        <v>4200000</v>
      </c>
    </row>
    <row r="11" spans="1:8" ht="19.5" thickBot="1" x14ac:dyDescent="0.3">
      <c r="A11" s="55"/>
      <c r="B11" s="13" t="s">
        <v>17</v>
      </c>
      <c r="C11" s="25">
        <v>5308284</v>
      </c>
      <c r="D11" s="25">
        <v>0</v>
      </c>
      <c r="E11" s="25">
        <v>0</v>
      </c>
      <c r="F11" s="25"/>
      <c r="G11" s="25"/>
      <c r="H11" s="38">
        <f t="shared" si="2"/>
        <v>5308284</v>
      </c>
    </row>
    <row r="12" spans="1:8" ht="19.5" thickBot="1" x14ac:dyDescent="0.3">
      <c r="A12" s="55"/>
      <c r="B12" s="13" t="s">
        <v>4</v>
      </c>
      <c r="C12" s="25">
        <v>0</v>
      </c>
      <c r="D12" s="25">
        <v>0</v>
      </c>
      <c r="E12" s="25">
        <v>0</v>
      </c>
      <c r="F12" s="25">
        <v>13047732</v>
      </c>
      <c r="G12" s="25">
        <v>0</v>
      </c>
      <c r="H12" s="38">
        <f t="shared" si="2"/>
        <v>13047732</v>
      </c>
    </row>
    <row r="13" spans="1:8" ht="19.5" thickBot="1" x14ac:dyDescent="0.3">
      <c r="A13" s="55"/>
      <c r="B13" s="13" t="s">
        <v>5</v>
      </c>
      <c r="C13" s="25">
        <v>10000000</v>
      </c>
      <c r="D13" s="25">
        <v>0</v>
      </c>
      <c r="E13" s="25">
        <v>0</v>
      </c>
      <c r="F13" s="25">
        <v>10000000</v>
      </c>
      <c r="G13" s="25">
        <v>0</v>
      </c>
      <c r="H13" s="38">
        <f t="shared" si="2"/>
        <v>20000000</v>
      </c>
    </row>
    <row r="14" spans="1:8" ht="19.5" thickBot="1" x14ac:dyDescent="0.3">
      <c r="A14" s="56"/>
      <c r="B14" s="14" t="s">
        <v>18</v>
      </c>
      <c r="C14" s="26">
        <v>40000000</v>
      </c>
      <c r="D14" s="26">
        <v>0</v>
      </c>
      <c r="E14" s="26">
        <v>0</v>
      </c>
      <c r="F14" s="26">
        <v>0</v>
      </c>
      <c r="G14" s="26">
        <v>0</v>
      </c>
      <c r="H14" s="38">
        <f t="shared" si="2"/>
        <v>40000000</v>
      </c>
    </row>
    <row r="15" spans="1:8" s="4" customFormat="1" ht="23.25" thickBot="1" x14ac:dyDescent="0.3">
      <c r="A15" s="60" t="s">
        <v>19</v>
      </c>
      <c r="B15" s="61"/>
      <c r="C15" s="27">
        <f>C8+C9+C10+C11+C12+C13+C14</f>
        <v>77408284</v>
      </c>
      <c r="D15" s="27">
        <f t="shared" ref="D15:G15" si="3">D8+D9+D10+D11+D12+D13+D14</f>
        <v>0</v>
      </c>
      <c r="E15" s="27">
        <f t="shared" si="3"/>
        <v>0</v>
      </c>
      <c r="F15" s="27">
        <f t="shared" si="3"/>
        <v>45147732</v>
      </c>
      <c r="G15" s="27">
        <f t="shared" si="3"/>
        <v>20000000</v>
      </c>
      <c r="H15" s="38">
        <f t="shared" si="2"/>
        <v>142556016</v>
      </c>
    </row>
    <row r="16" spans="1:8" s="4" customFormat="1" ht="23.25" thickBot="1" x14ac:dyDescent="0.3">
      <c r="A16" s="50" t="s">
        <v>21</v>
      </c>
      <c r="B16" s="51"/>
      <c r="C16" s="28">
        <f>C7+C15</f>
        <v>210000027</v>
      </c>
      <c r="D16" s="28">
        <f t="shared" ref="D16:G16" si="4">D7+D15</f>
        <v>0</v>
      </c>
      <c r="E16" s="28">
        <f t="shared" si="4"/>
        <v>30000000</v>
      </c>
      <c r="F16" s="28">
        <f t="shared" si="4"/>
        <v>100000000</v>
      </c>
      <c r="G16" s="28">
        <f t="shared" si="4"/>
        <v>74852268</v>
      </c>
      <c r="H16" s="28">
        <f>SUM(C16:G16)</f>
        <v>414852295</v>
      </c>
    </row>
    <row r="17" spans="1:8" ht="19.5" thickBot="1" x14ac:dyDescent="0.3">
      <c r="A17" s="43" t="s">
        <v>1</v>
      </c>
      <c r="B17" s="15" t="s">
        <v>29</v>
      </c>
      <c r="C17" s="29">
        <f>(C8+C9+C10+C13+C7)*7%</f>
        <v>11528422.010000002</v>
      </c>
      <c r="D17" s="29">
        <f>(D7+D15)*7%</f>
        <v>0</v>
      </c>
      <c r="E17" s="29">
        <v>22455680</v>
      </c>
      <c r="F17" s="29">
        <f t="shared" ref="F17:G17" si="5">(F7+F15)*7%</f>
        <v>7000000.0000000009</v>
      </c>
      <c r="G17" s="29">
        <f t="shared" si="5"/>
        <v>5239658.7600000007</v>
      </c>
      <c r="H17" s="39">
        <f>SUM(C17:G17)</f>
        <v>46223760.770000003</v>
      </c>
    </row>
    <row r="18" spans="1:8" ht="19.5" thickBot="1" x14ac:dyDescent="0.3">
      <c r="A18" s="44"/>
      <c r="B18" s="16" t="s">
        <v>30</v>
      </c>
      <c r="C18" s="30">
        <f>(C7+C8+C9+C10+C13)*23%</f>
        <v>37879100.890000001</v>
      </c>
      <c r="D18" s="30">
        <f t="shared" ref="D18:G18" si="6">(D7+D8+D9+D10+D13)*23%</f>
        <v>0</v>
      </c>
      <c r="E18" s="30">
        <v>0</v>
      </c>
      <c r="F18" s="30">
        <f t="shared" si="6"/>
        <v>19999021.640000001</v>
      </c>
      <c r="G18" s="30">
        <f t="shared" si="6"/>
        <v>17216021.640000001</v>
      </c>
      <c r="H18" s="39">
        <f t="shared" ref="H18:H20" si="7">SUM(C18:G18)</f>
        <v>75094144.170000002</v>
      </c>
    </row>
    <row r="19" spans="1:8" ht="19.5" thickBot="1" x14ac:dyDescent="0.3">
      <c r="A19" s="44"/>
      <c r="B19" s="16" t="s">
        <v>7</v>
      </c>
      <c r="C19" s="30">
        <v>8500000</v>
      </c>
      <c r="D19" s="30">
        <v>0</v>
      </c>
      <c r="E19" s="30">
        <v>0</v>
      </c>
      <c r="F19" s="30">
        <v>0</v>
      </c>
      <c r="G19" s="30">
        <v>0</v>
      </c>
      <c r="H19" s="39">
        <f t="shared" si="7"/>
        <v>8500000</v>
      </c>
    </row>
    <row r="20" spans="1:8" ht="19.5" thickBot="1" x14ac:dyDescent="0.3">
      <c r="A20" s="45"/>
      <c r="B20" s="17" t="s">
        <v>3</v>
      </c>
      <c r="C20" s="31">
        <v>0</v>
      </c>
      <c r="D20" s="31">
        <v>0</v>
      </c>
      <c r="E20" s="31">
        <v>0</v>
      </c>
      <c r="F20" s="31">
        <v>0</v>
      </c>
      <c r="G20" s="31">
        <v>3812609</v>
      </c>
      <c r="H20" s="39">
        <f t="shared" si="7"/>
        <v>3812609</v>
      </c>
    </row>
    <row r="21" spans="1:8" ht="23.25" thickBot="1" x14ac:dyDescent="0.3">
      <c r="A21" s="46" t="s">
        <v>20</v>
      </c>
      <c r="B21" s="47"/>
      <c r="C21" s="32">
        <f>C17+C19+C20</f>
        <v>20028422.010000002</v>
      </c>
      <c r="D21" s="32">
        <f t="shared" ref="D21:E21" si="8">D17+D19+D20</f>
        <v>0</v>
      </c>
      <c r="E21" s="32">
        <f t="shared" si="8"/>
        <v>22455680</v>
      </c>
      <c r="F21" s="32">
        <f>F17+F19+F20</f>
        <v>7000000.0000000009</v>
      </c>
      <c r="G21" s="32">
        <f>G17+G19+G20</f>
        <v>9052267.7600000016</v>
      </c>
      <c r="H21" s="39">
        <f>SUM(C21:G21)</f>
        <v>58536369.770000011</v>
      </c>
    </row>
    <row r="22" spans="1:8" s="4" customFormat="1" ht="23.25" thickBot="1" x14ac:dyDescent="0.3">
      <c r="A22" s="50" t="s">
        <v>22</v>
      </c>
      <c r="B22" s="51"/>
      <c r="C22" s="28">
        <f>C16-C21</f>
        <v>189971604.99000001</v>
      </c>
      <c r="D22" s="28">
        <f t="shared" ref="D22:G22" si="9">D16-D21</f>
        <v>0</v>
      </c>
      <c r="E22" s="28">
        <f t="shared" si="9"/>
        <v>7544320</v>
      </c>
      <c r="F22" s="28">
        <f t="shared" si="9"/>
        <v>93000000</v>
      </c>
      <c r="G22" s="28">
        <f t="shared" si="9"/>
        <v>65800000.239999995</v>
      </c>
      <c r="H22" s="28">
        <f>SUM(C22:G22)</f>
        <v>356315925.23000002</v>
      </c>
    </row>
    <row r="23" spans="1:8" ht="23.25" thickBot="1" x14ac:dyDescent="0.3">
      <c r="A23" s="40" t="s">
        <v>28</v>
      </c>
      <c r="B23" s="41"/>
      <c r="C23" s="33"/>
      <c r="D23" s="33"/>
      <c r="E23" s="33"/>
      <c r="F23" s="33"/>
      <c r="G23" s="33"/>
      <c r="H23" s="33"/>
    </row>
    <row r="25" spans="1:8" ht="24" customHeight="1" x14ac:dyDescent="0.25"/>
    <row r="26" spans="1:8" ht="24" customHeight="1" x14ac:dyDescent="0.25"/>
    <row r="30" spans="1:8" ht="18.75" x14ac:dyDescent="0.25">
      <c r="A30" s="42" t="s">
        <v>32</v>
      </c>
      <c r="B30" s="42"/>
      <c r="E30" s="42" t="s">
        <v>31</v>
      </c>
      <c r="F30" s="42"/>
    </row>
    <row r="31" spans="1:8" ht="18.75" x14ac:dyDescent="0.25">
      <c r="A31" s="42"/>
      <c r="B31" s="42"/>
      <c r="E31" s="42"/>
      <c r="F31" s="42"/>
    </row>
  </sheetData>
  <mergeCells count="12">
    <mergeCell ref="A1:H1"/>
    <mergeCell ref="A16:B16"/>
    <mergeCell ref="A22:B22"/>
    <mergeCell ref="A3:A4"/>
    <mergeCell ref="A8:A14"/>
    <mergeCell ref="A5:A7"/>
    <mergeCell ref="A15:B15"/>
    <mergeCell ref="A23:B23"/>
    <mergeCell ref="A30:B31"/>
    <mergeCell ref="E30:F31"/>
    <mergeCell ref="A17:A20"/>
    <mergeCell ref="A21:B21"/>
  </mergeCells>
  <printOptions horizontalCentered="1"/>
  <pageMargins left="0" right="0" top="0" bottom="0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حقوق اردیبهشت ماه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USER2</dc:creator>
  <cp:lastModifiedBy>ebrahim khoshfarman</cp:lastModifiedBy>
  <cp:lastPrinted>2023-05-15T09:21:35Z</cp:lastPrinted>
  <dcterms:created xsi:type="dcterms:W3CDTF">2015-06-05T18:17:20Z</dcterms:created>
  <dcterms:modified xsi:type="dcterms:W3CDTF">2025-08-02T23:20:30Z</dcterms:modified>
</cp:coreProperties>
</file>